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\Fondy EU\OP Doprava 2014-2020\Plánovací komise OPD\2016_10_27\podklady rozeslane_13_10\"/>
    </mc:Choice>
  </mc:AlternateContent>
  <bookViews>
    <workbookView xWindow="0" yWindow="0" windowWidth="28800" windowHeight="13020"/>
  </bookViews>
  <sheets>
    <sheet name="OPD" sheetId="1" r:id="rId1"/>
  </sheets>
  <definedNames>
    <definedName name="_xlnm._FilterDatabase" localSheetId="0" hidden="1">OPD!$A$5:$AC$25</definedName>
    <definedName name="_Ref363218695" localSheetId="0">OPD!#REF!</definedName>
  </definedNames>
  <calcPr calcId="152511"/>
</workbook>
</file>

<file path=xl/calcChain.xml><?xml version="1.0" encoding="utf-8"?>
<calcChain xmlns="http://schemas.openxmlformats.org/spreadsheetml/2006/main">
  <c r="J9" i="1" l="1"/>
  <c r="J11" i="1" l="1"/>
  <c r="J12" i="1"/>
  <c r="J13" i="1"/>
  <c r="J14" i="1"/>
  <c r="J15" i="1"/>
  <c r="J16" i="1"/>
  <c r="J17" i="1"/>
  <c r="J18" i="1"/>
  <c r="J19" i="1"/>
  <c r="J20" i="1"/>
  <c r="J25" i="1" l="1"/>
  <c r="L25" i="1" s="1"/>
  <c r="K21" i="1" l="1"/>
  <c r="J21" i="1" s="1"/>
  <c r="J24" i="1" l="1"/>
  <c r="L24" i="1" s="1"/>
  <c r="J23" i="1"/>
  <c r="L23" i="1" s="1"/>
  <c r="J22" i="1" l="1"/>
  <c r="L22" i="1" s="1"/>
  <c r="L21" i="1" l="1"/>
  <c r="J10" i="1"/>
  <c r="L10" i="1" s="1"/>
  <c r="L20" i="1"/>
  <c r="L19" i="1"/>
  <c r="L18" i="1"/>
  <c r="L17" i="1"/>
  <c r="L16" i="1"/>
  <c r="L15" i="1"/>
  <c r="L14" i="1"/>
  <c r="L13" i="1"/>
  <c r="L12" i="1"/>
  <c r="L11" i="1"/>
  <c r="J8" i="1" l="1"/>
  <c r="L8" i="1" s="1"/>
  <c r="J7" i="1"/>
  <c r="L7" i="1" s="1"/>
  <c r="J6" i="1"/>
  <c r="L6" i="1" s="1"/>
</calcChain>
</file>

<file path=xl/sharedStrings.xml><?xml version="1.0" encoding="utf-8"?>
<sst xmlns="http://schemas.openxmlformats.org/spreadsheetml/2006/main" count="554" uniqueCount="136">
  <si>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</si>
  <si>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</si>
  <si>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</si>
  <si>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</si>
  <si>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</si>
  <si>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</si>
  <si>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</si>
  <si>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</si>
  <si>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</si>
  <si>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</si>
  <si>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</si>
  <si>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</si>
  <si>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</si>
  <si>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</si>
  <si>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</si>
  <si>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</si>
  <si>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</si>
  <si>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</si>
  <si>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</si>
  <si>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</si>
  <si>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</si>
  <si>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</si>
  <si>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</si>
  <si>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</si>
  <si>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</si>
  <si>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</si>
  <si>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</si>
  <si>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</si>
  <si>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</si>
  <si>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</si>
  <si>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</si>
  <si>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</si>
  <si>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</si>
  <si>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</si>
  <si>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</si>
  <si>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</si>
  <si>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</si>
  <si>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</si>
  <si>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</si>
  <si>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</si>
  <si>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</si>
  <si>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</si>
  <si>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</si>
  <si>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</si>
  <si>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</si>
  <si>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</si>
  <si>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</si>
  <si>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</si>
  <si>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</si>
  <si>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</si>
  <si>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</si>
  <si>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</si>
  <si>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</si>
  <si>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</si>
  <si>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</si>
  <si>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</si>
  <si>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</si>
  <si>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</si>
  <si>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</si>
  <si>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dvoukolový</t>
  </si>
  <si>
    <t>1.1</t>
  </si>
  <si>
    <t>Ne</t>
  </si>
  <si>
    <t>PO2</t>
  </si>
  <si>
    <t>IP 1 - Rozvoj a obnova komplexních, vysoce kvalitních a interoperabilních železničních systémů a podpora opatření na snižování hluku</t>
  </si>
  <si>
    <t>IP 1 - Podpora multimodálního jednotného evropského dopravního prostoru prostřednictvím investic do TEN-T</t>
  </si>
  <si>
    <t>2.1</t>
  </si>
  <si>
    <t>PO3</t>
  </si>
  <si>
    <t>IP 1 - Zvyšování regionální mobility prostřednictvím připojení sekundárních a terciárních uzlů k infrastruktuře sítě TEN-T , včetně multimodálních uzlů</t>
  </si>
  <si>
    <t>3.1</t>
  </si>
  <si>
    <t>Ano</t>
  </si>
  <si>
    <t>Integrovaný regionální operační program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</si>
  <si>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</si>
  <si>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</si>
  <si>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</si>
  <si>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</si>
  <si>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</si>
  <si>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</si>
  <si>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</si>
  <si>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</si>
  <si>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</si>
  <si>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</si>
  <si>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</si>
  <si>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</si>
  <si>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</si>
  <si>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1.4</t>
  </si>
  <si>
    <t>• Výstavba a modernizace infrastruktury systémů městské a příměstské dopravy na drážním principu (tramvaje, tram-train, trolejbusy)</t>
  </si>
  <si>
    <t>Výzva pro předkládání projektů v rámci SC 1.4 OPD - Plzeň</t>
  </si>
  <si>
    <t>Výzva pro předkládání projektů v rámci SC 1.4 OPD - Brno</t>
  </si>
  <si>
    <t>Výzva pro předkládání projektů v rámci SC 1.4 OPD - Olomouc</t>
  </si>
  <si>
    <t>Výzva pro předkládání projektů v rámci SC 1.4 OPD - Ostravská aglomerace</t>
  </si>
  <si>
    <t>Výzva pro předkládání projektů v rámci SC 1.4 OPD - Ústecko-chomutovská aglomerace</t>
  </si>
  <si>
    <t>Výzva pro předkládání projektů v rámci SC 1.4 OPD - Hradecko-pardubická aglomerace</t>
  </si>
  <si>
    <t>Výzva pro předkládání projektů v rámci SC 1.4 OPD - Zlín</t>
  </si>
  <si>
    <t>Výzva pro předkládání projektů v rámci SC 1.4 OPD - Jihlava</t>
  </si>
  <si>
    <t>Výzva pro předkládání projektů v rámci SC 1.4 OPD - České Budějovice</t>
  </si>
  <si>
    <t>Výzva pro předkládání projektů v rámci SC 1.4 OPD - Liberecká aglomerace</t>
  </si>
  <si>
    <t>Výzva pro předkládání projektů v rámci SC 1.4 OPD - Praha</t>
  </si>
  <si>
    <t xml:space="preserve">• Rozvoj systémů a služeb včetně ITS na síti TEN-T a ve městech pro řízení dopravy a ovlivňování dopravních proudů na městské silniční síti </t>
  </si>
  <si>
    <t>2.3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</si>
  <si>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</si>
  <si>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Výzva pro předkládání projektů v rámci SC 2.3 OPD - telematika na dálnicích a silnicích I. třídy</t>
  </si>
  <si>
    <t>Praha</t>
  </si>
  <si>
    <t>Plzeň</t>
  </si>
  <si>
    <t>Brno</t>
  </si>
  <si>
    <t>Olomouc</t>
  </si>
  <si>
    <t>Ostravská aglomerace</t>
  </si>
  <si>
    <t>Ústecko-chomutovská aglomerace</t>
  </si>
  <si>
    <t>Hradecko-pardubická aglomerace</t>
  </si>
  <si>
    <t>Zlín</t>
  </si>
  <si>
    <t>Jihlava</t>
  </si>
  <si>
    <t>České Budějovice</t>
  </si>
  <si>
    <t>Liberecká aglomerace</t>
  </si>
  <si>
    <t>• Modernizace, obnova a výstavba tratí a zlepšování parametrů na síti TEN-T a mimo síť TEN-T (eliminace rychlostních propadů, omezení průchodnosti, traťové třídy zatížení, apod.), včetně infrastruktury pro příměstskou dopravu
• Modernizace a rekonstrukce tratí a další infrastruktury související s modernizací v rámci železničních uzlů
• Zvýšení komfortu a vybavenosti infrastruktury stanic a zastávek ve správě správce železniční infrastruktury včetně naplnění souvisejících požadavků TSI PRM a INF
• Úpravy tratí vedoucí k zajištění interoperability a implementaci TSI
• Modernizace zabezpečovacích zařízení a zavádění DOZ a automatického vedení vlaků spolu s využitím dalších moderních technologií (včetně kosmických) pro zvyšování bezpečnosti železniční dopravy a s tím spojeným rozvojem informačních bází (vč. popisu železniční sítě)</t>
  </si>
  <si>
    <t>•  Rekonstrukce, modernizace, obnova a výstavba silnic a dálnic ve vlastnictví státu mimo síť TEN-T včetně zavádění ITS, propojování regionálních dopravních řídících a informačních center s národním dopravním řídícím a informačním centrem včetně rozvoje infrastruktur rozvojových dat,
• Výstavba obchvatů a přeložek.</t>
  </si>
  <si>
    <t>• Výstavba nových úseků silniční sítě TEN-T
• Modernizace, obnova a zkapacitnění již provozovaných úseků kategorie D, R a ostatních silnic I. tříd sítě TEN-T 
• Podpora zavádění nových technologií a aplikací pro ochranu dopravní infrastruktury i optimalizaci dopravy</t>
  </si>
  <si>
    <t>Integrovaný regionální operační program
OP Praha - pól růstu ČR</t>
  </si>
  <si>
    <t>OP Praha - pól růstu ČR</t>
  </si>
  <si>
    <t>Výzva pro předkládání projektů v rámci SC 2.3 OPD - městská telematika pro aglomerace a města ITI a IPRÚ</t>
  </si>
  <si>
    <t>Výzva pro předkládání fázovaných projektů v rámci SC 1.1 OPD (2. fáze projektů z období 2007-2013 - projekty bez podstatné změny)</t>
  </si>
  <si>
    <t>Výzva pro předkládání fázovaných projektů v rámci SC 1.1 OPD (2. fáze projektů z období 2007-2013 - projekty s podstatnou změnou)</t>
  </si>
  <si>
    <t>Výzva pro předkládání fázovaných projektů v rámci SC 2.1 OPD - (2. fáze projektů z období 2007-2013 - projekty bez podstatné změny)</t>
  </si>
  <si>
    <t>Výzva pro předkládání fázovaných projektů v rámci SC 2.1 OPD - (2. fáze projektů z období 2007-2013 - projekty s podstatnou změnou)</t>
  </si>
  <si>
    <t>Výzva pro předkládání fázovaných projektů v rámci SC 3.1 OPD (2. fáze projektů z období 2007-2013 - projekty bez podstatné změny)</t>
  </si>
  <si>
    <t>Výzva pro předkládání fázovaných projektů v rámci SC 3.1 OPD (2. fáze projektů z období 2007-2013  - projekty s podstatnou změnou)</t>
  </si>
  <si>
    <t>29.4.2016</t>
  </si>
  <si>
    <t>• Výstavba a modernizace infrastruktury systémů městské a příměstské dopravy na drážním principu (metro, tramvaje, tram-train, trolejbusy)</t>
  </si>
  <si>
    <t>Integrovaný regionální operační program
OP Praha – pól růstu ČR</t>
  </si>
  <si>
    <t>Harmonogram výzev na rok 2016 - OPD - 12.10.2016</t>
  </si>
  <si>
    <t>29.7.2016</t>
  </si>
  <si>
    <t>12.8.2016</t>
  </si>
  <si>
    <t>21.10.2016</t>
  </si>
  <si>
    <t>19.8.2016</t>
  </si>
  <si>
    <t>26.8.2016</t>
  </si>
  <si>
    <t>30.9.2017</t>
  </si>
  <si>
    <t>31.12.2017</t>
  </si>
  <si>
    <t>6.1.2017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</si>
</sst>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abSelected="1" zoomScale="85" zoomScaleNormal="85" workbookViewId="0">
      <selection sqref="A1:AC1"/>
    </sheetView>
  </sheetViews>
  <sheetFormatPr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29.710937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1.140625" style="1" customWidth="1"/>
    <col min="20" max="20" width="13.7109375" style="1" customWidth="1"/>
    <col min="21" max="21" width="13.5703125" style="1" customWidth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3" t="s">
        <v>127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2" customFormat="1" ht="32.25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  <c r="I2" s="37" t="s">
        <v>1</v>
      </c>
      <c r="J2" s="38"/>
      <c r="K2" s="38"/>
      <c r="L2" s="38"/>
      <c r="M2" s="38"/>
      <c r="N2" s="38"/>
      <c r="O2" s="38"/>
      <c r="P2" s="38"/>
      <c r="Q2" s="39"/>
      <c r="R2" s="41" t="s">
        <v>35</v>
      </c>
      <c r="S2" s="41"/>
      <c r="T2" s="41"/>
      <c r="U2" s="41"/>
      <c r="V2" s="44" t="s">
        <v>37</v>
      </c>
      <c r="W2" s="44"/>
      <c r="X2" s="44"/>
      <c r="Y2" s="44"/>
      <c r="Z2" s="44"/>
      <c r="AA2" s="44"/>
      <c r="AB2" s="44"/>
      <c r="AC2" s="44"/>
    </row>
    <row r="3" spans="1:29" ht="33" customHeight="1" x14ac:dyDescent="0.25">
      <c r="A3" s="52" t="s">
        <v>2</v>
      </c>
      <c r="B3" s="52" t="s">
        <v>3</v>
      </c>
      <c r="C3" s="52" t="s">
        <v>4</v>
      </c>
      <c r="D3" s="52" t="s">
        <v>5</v>
      </c>
      <c r="E3" s="53" t="s">
        <v>6</v>
      </c>
      <c r="F3" s="52" t="s">
        <v>7</v>
      </c>
      <c r="G3" s="52" t="s">
        <v>8</v>
      </c>
      <c r="H3" s="52" t="s">
        <v>9</v>
      </c>
      <c r="I3" s="51" t="s">
        <v>51</v>
      </c>
      <c r="J3" s="34" t="s">
        <v>55</v>
      </c>
      <c r="K3" s="35"/>
      <c r="L3" s="36"/>
      <c r="M3" s="46" t="s">
        <v>10</v>
      </c>
      <c r="N3" s="46" t="s">
        <v>11</v>
      </c>
      <c r="O3" s="46" t="s">
        <v>12</v>
      </c>
      <c r="P3" s="46" t="s">
        <v>13</v>
      </c>
      <c r="Q3" s="46" t="s">
        <v>14</v>
      </c>
      <c r="R3" s="42" t="s">
        <v>71</v>
      </c>
      <c r="S3" s="42" t="s">
        <v>72</v>
      </c>
      <c r="T3" s="42" t="s">
        <v>73</v>
      </c>
      <c r="U3" s="42" t="s">
        <v>74</v>
      </c>
      <c r="V3" s="45" t="s">
        <v>38</v>
      </c>
      <c r="W3" s="45" t="s">
        <v>39</v>
      </c>
      <c r="X3" s="45" t="s">
        <v>52</v>
      </c>
      <c r="Y3" s="45" t="s">
        <v>40</v>
      </c>
      <c r="Z3" s="45" t="s">
        <v>41</v>
      </c>
      <c r="AA3" s="45" t="s">
        <v>42</v>
      </c>
      <c r="AB3" s="45" t="s">
        <v>43</v>
      </c>
      <c r="AC3" s="45" t="s">
        <v>44</v>
      </c>
    </row>
    <row r="4" spans="1:29" ht="53.25" customHeight="1" x14ac:dyDescent="0.25">
      <c r="A4" s="52"/>
      <c r="B4" s="52"/>
      <c r="C4" s="52"/>
      <c r="D4" s="52"/>
      <c r="E4" s="54"/>
      <c r="F4" s="52"/>
      <c r="G4" s="52"/>
      <c r="H4" s="52"/>
      <c r="I4" s="51"/>
      <c r="J4" s="3" t="s">
        <v>15</v>
      </c>
      <c r="K4" s="13" t="s">
        <v>16</v>
      </c>
      <c r="L4" s="13" t="s">
        <v>17</v>
      </c>
      <c r="M4" s="47"/>
      <c r="N4" s="47"/>
      <c r="O4" s="47"/>
      <c r="P4" s="47"/>
      <c r="Q4" s="47"/>
      <c r="R4" s="43"/>
      <c r="S4" s="43"/>
      <c r="T4" s="43"/>
      <c r="U4" s="43"/>
      <c r="V4" s="45"/>
      <c r="W4" s="45"/>
      <c r="X4" s="45"/>
      <c r="Y4" s="45"/>
      <c r="Z4" s="45"/>
      <c r="AA4" s="45"/>
      <c r="AB4" s="45"/>
      <c r="AC4" s="45"/>
    </row>
    <row r="5" spans="1:29" s="11" customFormat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9" t="s">
        <v>36</v>
      </c>
      <c r="S5" s="9" t="s">
        <v>36</v>
      </c>
      <c r="T5" s="9" t="s">
        <v>36</v>
      </c>
      <c r="U5" s="9" t="s">
        <v>36</v>
      </c>
      <c r="V5" s="10" t="s">
        <v>45</v>
      </c>
      <c r="W5" s="10" t="s">
        <v>54</v>
      </c>
      <c r="X5" s="10" t="s">
        <v>46</v>
      </c>
      <c r="Y5" s="10" t="s">
        <v>53</v>
      </c>
      <c r="Z5" s="10" t="s">
        <v>47</v>
      </c>
      <c r="AA5" s="10" t="s">
        <v>48</v>
      </c>
      <c r="AB5" s="10" t="s">
        <v>49</v>
      </c>
      <c r="AC5" s="10" t="s">
        <v>50</v>
      </c>
    </row>
    <row r="6" spans="1:29" s="4" customFormat="1" ht="196.5" customHeight="1" x14ac:dyDescent="0.25">
      <c r="A6" s="17">
        <v>6</v>
      </c>
      <c r="B6" s="17" t="s">
        <v>118</v>
      </c>
      <c r="C6" s="17" t="s">
        <v>56</v>
      </c>
      <c r="D6" s="17" t="s">
        <v>63</v>
      </c>
      <c r="E6" s="18" t="s">
        <v>60</v>
      </c>
      <c r="F6" s="17" t="s">
        <v>57</v>
      </c>
      <c r="G6" s="17" t="s">
        <v>57</v>
      </c>
      <c r="H6" s="17" t="s">
        <v>57</v>
      </c>
      <c r="I6" s="17" t="s">
        <v>58</v>
      </c>
      <c r="J6" s="16">
        <f t="shared" ref="J6:J8" si="0">K6/0.85</f>
        <v>8000000000</v>
      </c>
      <c r="K6" s="16">
        <v>6800000000</v>
      </c>
      <c r="L6" s="16">
        <f t="shared" ref="L6:L11" si="1">J6-K6</f>
        <v>1200000000</v>
      </c>
      <c r="M6" s="19" t="s">
        <v>59</v>
      </c>
      <c r="N6" s="18" t="s">
        <v>124</v>
      </c>
      <c r="O6" s="18" t="s">
        <v>124</v>
      </c>
      <c r="P6" s="20">
        <v>42735</v>
      </c>
      <c r="Q6" s="20">
        <v>42855</v>
      </c>
      <c r="R6" s="30" t="s">
        <v>112</v>
      </c>
      <c r="S6" s="17" t="s">
        <v>57</v>
      </c>
      <c r="T6" s="17" t="s">
        <v>57</v>
      </c>
      <c r="U6" s="17" t="s">
        <v>57</v>
      </c>
      <c r="V6" s="21" t="s">
        <v>69</v>
      </c>
      <c r="W6" s="21" t="s">
        <v>61</v>
      </c>
      <c r="X6" s="17" t="s">
        <v>57</v>
      </c>
      <c r="Y6" s="17" t="s">
        <v>57</v>
      </c>
      <c r="Z6" s="17" t="s">
        <v>57</v>
      </c>
      <c r="AA6" s="17" t="s">
        <v>115</v>
      </c>
      <c r="AB6" s="17" t="s">
        <v>57</v>
      </c>
      <c r="AC6" s="17" t="s">
        <v>57</v>
      </c>
    </row>
    <row r="7" spans="1:29" s="4" customFormat="1" ht="86.25" customHeight="1" x14ac:dyDescent="0.25">
      <c r="A7" s="17">
        <v>7</v>
      </c>
      <c r="B7" s="17" t="s">
        <v>120</v>
      </c>
      <c r="C7" s="17" t="s">
        <v>62</v>
      </c>
      <c r="D7" s="17" t="s">
        <v>64</v>
      </c>
      <c r="E7" s="18" t="s">
        <v>65</v>
      </c>
      <c r="F7" s="17" t="s">
        <v>57</v>
      </c>
      <c r="G7" s="17" t="s">
        <v>57</v>
      </c>
      <c r="H7" s="17" t="s">
        <v>57</v>
      </c>
      <c r="I7" s="17" t="s">
        <v>58</v>
      </c>
      <c r="J7" s="16">
        <f t="shared" si="0"/>
        <v>5800000000</v>
      </c>
      <c r="K7" s="16">
        <v>4930000000</v>
      </c>
      <c r="L7" s="16">
        <f t="shared" si="1"/>
        <v>870000000</v>
      </c>
      <c r="M7" s="19" t="s">
        <v>59</v>
      </c>
      <c r="N7" s="18" t="s">
        <v>124</v>
      </c>
      <c r="O7" s="18" t="s">
        <v>124</v>
      </c>
      <c r="P7" s="20">
        <v>42735</v>
      </c>
      <c r="Q7" s="20">
        <v>42855</v>
      </c>
      <c r="R7" s="30" t="s">
        <v>114</v>
      </c>
      <c r="S7" s="17" t="s">
        <v>57</v>
      </c>
      <c r="T7" s="17" t="s">
        <v>57</v>
      </c>
      <c r="U7" s="17" t="s">
        <v>57</v>
      </c>
      <c r="V7" s="22" t="s">
        <v>69</v>
      </c>
      <c r="W7" s="21" t="s">
        <v>61</v>
      </c>
      <c r="X7" s="17" t="s">
        <v>57</v>
      </c>
      <c r="Y7" s="17" t="s">
        <v>57</v>
      </c>
      <c r="Z7" s="17" t="s">
        <v>57</v>
      </c>
      <c r="AA7" s="23" t="s">
        <v>70</v>
      </c>
      <c r="AB7" s="17" t="s">
        <v>57</v>
      </c>
      <c r="AC7" s="17" t="s">
        <v>57</v>
      </c>
    </row>
    <row r="8" spans="1:29" s="4" customFormat="1" ht="76.5" x14ac:dyDescent="0.25">
      <c r="A8" s="17">
        <v>8</v>
      </c>
      <c r="B8" s="17" t="s">
        <v>122</v>
      </c>
      <c r="C8" s="17" t="s">
        <v>66</v>
      </c>
      <c r="D8" s="17" t="s">
        <v>67</v>
      </c>
      <c r="E8" s="18" t="s">
        <v>68</v>
      </c>
      <c r="F8" s="17" t="s">
        <v>57</v>
      </c>
      <c r="G8" s="17" t="s">
        <v>57</v>
      </c>
      <c r="H8" s="17" t="s">
        <v>57</v>
      </c>
      <c r="I8" s="17" t="s">
        <v>58</v>
      </c>
      <c r="J8" s="16">
        <f t="shared" si="0"/>
        <v>900000000</v>
      </c>
      <c r="K8" s="16">
        <v>765000000</v>
      </c>
      <c r="L8" s="16">
        <f t="shared" si="1"/>
        <v>135000000</v>
      </c>
      <c r="M8" s="19" t="s">
        <v>59</v>
      </c>
      <c r="N8" s="18" t="s">
        <v>124</v>
      </c>
      <c r="O8" s="18" t="s">
        <v>124</v>
      </c>
      <c r="P8" s="20">
        <v>42735</v>
      </c>
      <c r="Q8" s="20">
        <v>42855</v>
      </c>
      <c r="R8" s="30" t="s">
        <v>113</v>
      </c>
      <c r="S8" s="17" t="s">
        <v>57</v>
      </c>
      <c r="T8" s="17" t="s">
        <v>57</v>
      </c>
      <c r="U8" s="17" t="s">
        <v>57</v>
      </c>
      <c r="V8" s="22" t="s">
        <v>69</v>
      </c>
      <c r="W8" s="21" t="s">
        <v>61</v>
      </c>
      <c r="X8" s="17" t="s">
        <v>57</v>
      </c>
      <c r="Y8" s="17" t="s">
        <v>57</v>
      </c>
      <c r="Z8" s="17" t="s">
        <v>57</v>
      </c>
      <c r="AA8" s="23" t="s">
        <v>70</v>
      </c>
      <c r="AB8" s="17" t="s">
        <v>57</v>
      </c>
      <c r="AC8" s="17" t="s">
        <v>57</v>
      </c>
    </row>
    <row r="9" spans="1:29" s="4" customFormat="1" ht="159.75" customHeight="1" x14ac:dyDescent="0.25">
      <c r="A9" s="17">
        <v>9</v>
      </c>
      <c r="B9" s="24" t="s">
        <v>78</v>
      </c>
      <c r="C9" s="17" t="s">
        <v>56</v>
      </c>
      <c r="D9" s="17" t="s">
        <v>79</v>
      </c>
      <c r="E9" s="25" t="s">
        <v>77</v>
      </c>
      <c r="F9" s="24" t="s">
        <v>57</v>
      </c>
      <c r="G9" s="24" t="s">
        <v>57</v>
      </c>
      <c r="H9" s="24" t="s">
        <v>57</v>
      </c>
      <c r="I9" s="17" t="s">
        <v>80</v>
      </c>
      <c r="J9" s="16">
        <f>K9+L9</f>
        <v>859932335</v>
      </c>
      <c r="K9" s="29">
        <v>859932335</v>
      </c>
      <c r="L9" s="16">
        <v>0</v>
      </c>
      <c r="M9" s="24" t="s">
        <v>81</v>
      </c>
      <c r="N9" s="26" t="s">
        <v>128</v>
      </c>
      <c r="O9" s="26" t="s">
        <v>129</v>
      </c>
      <c r="P9" s="26" t="s">
        <v>57</v>
      </c>
      <c r="Q9" s="26" t="s">
        <v>130</v>
      </c>
      <c r="R9" s="31" t="s">
        <v>82</v>
      </c>
      <c r="S9" s="24" t="s">
        <v>57</v>
      </c>
      <c r="T9" s="24" t="s">
        <v>57</v>
      </c>
      <c r="U9" s="24" t="s">
        <v>83</v>
      </c>
      <c r="V9" s="21" t="s">
        <v>61</v>
      </c>
      <c r="W9" s="21" t="s">
        <v>61</v>
      </c>
      <c r="X9" s="24" t="s">
        <v>57</v>
      </c>
      <c r="Y9" s="24" t="s">
        <v>57</v>
      </c>
      <c r="Z9" s="24" t="s">
        <v>57</v>
      </c>
      <c r="AA9" s="24" t="s">
        <v>57</v>
      </c>
      <c r="AB9" s="24" t="s">
        <v>57</v>
      </c>
      <c r="AC9" s="24" t="s">
        <v>57</v>
      </c>
    </row>
    <row r="10" spans="1:29" s="27" customFormat="1" ht="140.25" x14ac:dyDescent="0.25">
      <c r="A10" s="17">
        <v>16</v>
      </c>
      <c r="B10" s="24" t="s">
        <v>96</v>
      </c>
      <c r="C10" s="17" t="s">
        <v>56</v>
      </c>
      <c r="D10" s="17" t="s">
        <v>79</v>
      </c>
      <c r="E10" s="25" t="s">
        <v>84</v>
      </c>
      <c r="F10" s="24" t="s">
        <v>57</v>
      </c>
      <c r="G10" s="24" t="s">
        <v>57</v>
      </c>
      <c r="H10" s="24" t="s">
        <v>57</v>
      </c>
      <c r="I10" s="17" t="s">
        <v>58</v>
      </c>
      <c r="J10" s="16">
        <f t="shared" ref="J10:J21" si="2">K10/0.85</f>
        <v>5882352941.1764708</v>
      </c>
      <c r="K10" s="16">
        <v>5000000000</v>
      </c>
      <c r="L10" s="16">
        <f t="shared" ref="L10" si="3">J10-K10</f>
        <v>882352941.17647076</v>
      </c>
      <c r="M10" s="19" t="s">
        <v>59</v>
      </c>
      <c r="N10" s="26" t="s">
        <v>131</v>
      </c>
      <c r="O10" s="26" t="s">
        <v>132</v>
      </c>
      <c r="P10" s="26" t="s">
        <v>133</v>
      </c>
      <c r="Q10" s="26" t="s">
        <v>134</v>
      </c>
      <c r="R10" s="31" t="s">
        <v>125</v>
      </c>
      <c r="S10" s="24" t="s">
        <v>57</v>
      </c>
      <c r="T10" s="24" t="s">
        <v>101</v>
      </c>
      <c r="U10" s="24" t="s">
        <v>83</v>
      </c>
      <c r="V10" s="22" t="s">
        <v>69</v>
      </c>
      <c r="W10" s="22" t="s">
        <v>61</v>
      </c>
      <c r="X10" s="24" t="s">
        <v>57</v>
      </c>
      <c r="Y10" s="24" t="s">
        <v>57</v>
      </c>
      <c r="Z10" s="24" t="s">
        <v>57</v>
      </c>
      <c r="AA10" s="24" t="s">
        <v>116</v>
      </c>
      <c r="AB10" s="24" t="s">
        <v>57</v>
      </c>
      <c r="AC10" s="24" t="s">
        <v>57</v>
      </c>
    </row>
    <row r="11" spans="1:29" s="4" customFormat="1" ht="57.75" customHeight="1" x14ac:dyDescent="0.25">
      <c r="A11" s="17">
        <v>17</v>
      </c>
      <c r="B11" s="24" t="s">
        <v>86</v>
      </c>
      <c r="C11" s="17" t="s">
        <v>56</v>
      </c>
      <c r="D11" s="17" t="s">
        <v>79</v>
      </c>
      <c r="E11" s="25" t="s">
        <v>84</v>
      </c>
      <c r="F11" s="24" t="s">
        <v>57</v>
      </c>
      <c r="G11" s="24" t="s">
        <v>57</v>
      </c>
      <c r="H11" s="24" t="s">
        <v>57</v>
      </c>
      <c r="I11" s="17" t="s">
        <v>58</v>
      </c>
      <c r="J11" s="16">
        <f t="shared" si="2"/>
        <v>741176470.58823526</v>
      </c>
      <c r="K11" s="28">
        <v>630000000</v>
      </c>
      <c r="L11" s="16">
        <f t="shared" si="1"/>
        <v>111176470.58823526</v>
      </c>
      <c r="M11" s="19" t="s">
        <v>59</v>
      </c>
      <c r="N11" s="26" t="s">
        <v>131</v>
      </c>
      <c r="O11" s="26" t="s">
        <v>132</v>
      </c>
      <c r="P11" s="26" t="s">
        <v>133</v>
      </c>
      <c r="Q11" s="26" t="s">
        <v>134</v>
      </c>
      <c r="R11" s="31" t="s">
        <v>85</v>
      </c>
      <c r="S11" s="24" t="s">
        <v>57</v>
      </c>
      <c r="T11" s="24" t="s">
        <v>102</v>
      </c>
      <c r="U11" s="24" t="s">
        <v>83</v>
      </c>
      <c r="V11" s="22" t="s">
        <v>69</v>
      </c>
      <c r="W11" s="22" t="s">
        <v>61</v>
      </c>
      <c r="X11" s="24" t="s">
        <v>57</v>
      </c>
      <c r="Y11" s="24" t="s">
        <v>57</v>
      </c>
      <c r="Z11" s="24" t="s">
        <v>57</v>
      </c>
      <c r="AA11" s="17" t="s">
        <v>70</v>
      </c>
      <c r="AB11" s="24" t="s">
        <v>57</v>
      </c>
      <c r="AC11" s="24" t="s">
        <v>57</v>
      </c>
    </row>
    <row r="12" spans="1:29" s="27" customFormat="1" ht="57.75" customHeight="1" x14ac:dyDescent="0.25">
      <c r="A12" s="17">
        <v>18</v>
      </c>
      <c r="B12" s="24" t="s">
        <v>87</v>
      </c>
      <c r="C12" s="17" t="s">
        <v>56</v>
      </c>
      <c r="D12" s="17" t="s">
        <v>79</v>
      </c>
      <c r="E12" s="25" t="s">
        <v>84</v>
      </c>
      <c r="F12" s="24" t="s">
        <v>57</v>
      </c>
      <c r="G12" s="24" t="s">
        <v>57</v>
      </c>
      <c r="H12" s="24" t="s">
        <v>57</v>
      </c>
      <c r="I12" s="17" t="s">
        <v>58</v>
      </c>
      <c r="J12" s="16">
        <f t="shared" si="2"/>
        <v>1890000000</v>
      </c>
      <c r="K12" s="28">
        <v>1606500000</v>
      </c>
      <c r="L12" s="16">
        <f t="shared" ref="L12:L14" si="4">J12-K12</f>
        <v>283500000</v>
      </c>
      <c r="M12" s="19" t="s">
        <v>59</v>
      </c>
      <c r="N12" s="26" t="s">
        <v>131</v>
      </c>
      <c r="O12" s="26" t="s">
        <v>132</v>
      </c>
      <c r="P12" s="26" t="s">
        <v>133</v>
      </c>
      <c r="Q12" s="26" t="s">
        <v>134</v>
      </c>
      <c r="R12" s="31" t="s">
        <v>85</v>
      </c>
      <c r="S12" s="24" t="s">
        <v>57</v>
      </c>
      <c r="T12" s="24" t="s">
        <v>103</v>
      </c>
      <c r="U12" s="24" t="s">
        <v>83</v>
      </c>
      <c r="V12" s="22" t="s">
        <v>69</v>
      </c>
      <c r="W12" s="22" t="s">
        <v>61</v>
      </c>
      <c r="X12" s="24" t="s">
        <v>57</v>
      </c>
      <c r="Y12" s="24" t="s">
        <v>57</v>
      </c>
      <c r="Z12" s="24" t="s">
        <v>57</v>
      </c>
      <c r="AA12" s="17" t="s">
        <v>70</v>
      </c>
      <c r="AB12" s="24" t="s">
        <v>57</v>
      </c>
      <c r="AC12" s="24" t="s">
        <v>57</v>
      </c>
    </row>
    <row r="13" spans="1:29" s="27" customFormat="1" ht="57.75" customHeight="1" x14ac:dyDescent="0.25">
      <c r="A13" s="17">
        <v>19</v>
      </c>
      <c r="B13" s="24" t="s">
        <v>88</v>
      </c>
      <c r="C13" s="17" t="s">
        <v>56</v>
      </c>
      <c r="D13" s="17" t="s">
        <v>79</v>
      </c>
      <c r="E13" s="25" t="s">
        <v>84</v>
      </c>
      <c r="F13" s="24" t="s">
        <v>57</v>
      </c>
      <c r="G13" s="24" t="s">
        <v>57</v>
      </c>
      <c r="H13" s="24" t="s">
        <v>57</v>
      </c>
      <c r="I13" s="17" t="s">
        <v>58</v>
      </c>
      <c r="J13" s="16">
        <f t="shared" si="2"/>
        <v>841764705.88235295</v>
      </c>
      <c r="K13" s="28">
        <v>715500000</v>
      </c>
      <c r="L13" s="16">
        <f t="shared" si="4"/>
        <v>126264705.88235295</v>
      </c>
      <c r="M13" s="19" t="s">
        <v>59</v>
      </c>
      <c r="N13" s="26" t="s">
        <v>131</v>
      </c>
      <c r="O13" s="26" t="s">
        <v>132</v>
      </c>
      <c r="P13" s="26" t="s">
        <v>133</v>
      </c>
      <c r="Q13" s="26" t="s">
        <v>134</v>
      </c>
      <c r="R13" s="31" t="s">
        <v>85</v>
      </c>
      <c r="S13" s="24" t="s">
        <v>57</v>
      </c>
      <c r="T13" s="24" t="s">
        <v>104</v>
      </c>
      <c r="U13" s="24" t="s">
        <v>83</v>
      </c>
      <c r="V13" s="22" t="s">
        <v>69</v>
      </c>
      <c r="W13" s="22" t="s">
        <v>61</v>
      </c>
      <c r="X13" s="24" t="s">
        <v>57</v>
      </c>
      <c r="Y13" s="24" t="s">
        <v>57</v>
      </c>
      <c r="Z13" s="24" t="s">
        <v>57</v>
      </c>
      <c r="AA13" s="17" t="s">
        <v>70</v>
      </c>
      <c r="AB13" s="24" t="s">
        <v>57</v>
      </c>
      <c r="AC13" s="24" t="s">
        <v>57</v>
      </c>
    </row>
    <row r="14" spans="1:29" s="27" customFormat="1" ht="57.75" customHeight="1" x14ac:dyDescent="0.25">
      <c r="A14" s="17">
        <v>20</v>
      </c>
      <c r="B14" s="24" t="s">
        <v>89</v>
      </c>
      <c r="C14" s="17" t="s">
        <v>56</v>
      </c>
      <c r="D14" s="17" t="s">
        <v>79</v>
      </c>
      <c r="E14" s="25" t="s">
        <v>84</v>
      </c>
      <c r="F14" s="24" t="s">
        <v>57</v>
      </c>
      <c r="G14" s="24" t="s">
        <v>57</v>
      </c>
      <c r="H14" s="24" t="s">
        <v>57</v>
      </c>
      <c r="I14" s="17" t="s">
        <v>58</v>
      </c>
      <c r="J14" s="16">
        <f t="shared" si="2"/>
        <v>1164705882.3529413</v>
      </c>
      <c r="K14" s="28">
        <v>990000000</v>
      </c>
      <c r="L14" s="16">
        <f t="shared" si="4"/>
        <v>174705882.35294127</v>
      </c>
      <c r="M14" s="19" t="s">
        <v>59</v>
      </c>
      <c r="N14" s="26" t="s">
        <v>131</v>
      </c>
      <c r="O14" s="26" t="s">
        <v>132</v>
      </c>
      <c r="P14" s="26" t="s">
        <v>133</v>
      </c>
      <c r="Q14" s="26" t="s">
        <v>134</v>
      </c>
      <c r="R14" s="31" t="s">
        <v>85</v>
      </c>
      <c r="S14" s="24" t="s">
        <v>57</v>
      </c>
      <c r="T14" s="24" t="s">
        <v>105</v>
      </c>
      <c r="U14" s="24" t="s">
        <v>83</v>
      </c>
      <c r="V14" s="22" t="s">
        <v>69</v>
      </c>
      <c r="W14" s="22" t="s">
        <v>61</v>
      </c>
      <c r="X14" s="24" t="s">
        <v>57</v>
      </c>
      <c r="Y14" s="24" t="s">
        <v>57</v>
      </c>
      <c r="Z14" s="24" t="s">
        <v>57</v>
      </c>
      <c r="AA14" s="17" t="s">
        <v>70</v>
      </c>
      <c r="AB14" s="24" t="s">
        <v>57</v>
      </c>
      <c r="AC14" s="24" t="s">
        <v>57</v>
      </c>
    </row>
    <row r="15" spans="1:29" s="27" customFormat="1" ht="57.75" customHeight="1" x14ac:dyDescent="0.25">
      <c r="A15" s="17">
        <v>21</v>
      </c>
      <c r="B15" s="24" t="s">
        <v>90</v>
      </c>
      <c r="C15" s="17" t="s">
        <v>56</v>
      </c>
      <c r="D15" s="17" t="s">
        <v>79</v>
      </c>
      <c r="E15" s="25" t="s">
        <v>84</v>
      </c>
      <c r="F15" s="24" t="s">
        <v>57</v>
      </c>
      <c r="G15" s="24" t="s">
        <v>57</v>
      </c>
      <c r="H15" s="24" t="s">
        <v>57</v>
      </c>
      <c r="I15" s="17" t="s">
        <v>58</v>
      </c>
      <c r="J15" s="16">
        <f t="shared" si="2"/>
        <v>508235294.11764705</v>
      </c>
      <c r="K15" s="28">
        <v>432000000</v>
      </c>
      <c r="L15" s="16">
        <f t="shared" ref="L15:L21" si="5">J15-K15</f>
        <v>76235294.117647052</v>
      </c>
      <c r="M15" s="19" t="s">
        <v>59</v>
      </c>
      <c r="N15" s="26" t="s">
        <v>131</v>
      </c>
      <c r="O15" s="26" t="s">
        <v>132</v>
      </c>
      <c r="P15" s="26" t="s">
        <v>133</v>
      </c>
      <c r="Q15" s="26" t="s">
        <v>134</v>
      </c>
      <c r="R15" s="31" t="s">
        <v>85</v>
      </c>
      <c r="S15" s="24" t="s">
        <v>57</v>
      </c>
      <c r="T15" s="24" t="s">
        <v>106</v>
      </c>
      <c r="U15" s="24" t="s">
        <v>83</v>
      </c>
      <c r="V15" s="22" t="s">
        <v>69</v>
      </c>
      <c r="W15" s="22" t="s">
        <v>61</v>
      </c>
      <c r="X15" s="24" t="s">
        <v>57</v>
      </c>
      <c r="Y15" s="24" t="s">
        <v>57</v>
      </c>
      <c r="Z15" s="24" t="s">
        <v>57</v>
      </c>
      <c r="AA15" s="17" t="s">
        <v>70</v>
      </c>
      <c r="AB15" s="24" t="s">
        <v>57</v>
      </c>
      <c r="AC15" s="24" t="s">
        <v>57</v>
      </c>
    </row>
    <row r="16" spans="1:29" s="27" customFormat="1" ht="57.75" customHeight="1" x14ac:dyDescent="0.25">
      <c r="A16" s="17">
        <v>22</v>
      </c>
      <c r="B16" s="24" t="s">
        <v>91</v>
      </c>
      <c r="C16" s="17" t="s">
        <v>56</v>
      </c>
      <c r="D16" s="17" t="s">
        <v>79</v>
      </c>
      <c r="E16" s="25" t="s">
        <v>84</v>
      </c>
      <c r="F16" s="24" t="s">
        <v>57</v>
      </c>
      <c r="G16" s="24" t="s">
        <v>57</v>
      </c>
      <c r="H16" s="24" t="s">
        <v>57</v>
      </c>
      <c r="I16" s="17" t="s">
        <v>58</v>
      </c>
      <c r="J16" s="16">
        <f t="shared" si="2"/>
        <v>148235294.11764705</v>
      </c>
      <c r="K16" s="28">
        <v>126000000</v>
      </c>
      <c r="L16" s="16">
        <f t="shared" si="5"/>
        <v>22235294.117647052</v>
      </c>
      <c r="M16" s="19" t="s">
        <v>59</v>
      </c>
      <c r="N16" s="26" t="s">
        <v>131</v>
      </c>
      <c r="O16" s="26" t="s">
        <v>132</v>
      </c>
      <c r="P16" s="26" t="s">
        <v>133</v>
      </c>
      <c r="Q16" s="26" t="s">
        <v>134</v>
      </c>
      <c r="R16" s="31" t="s">
        <v>85</v>
      </c>
      <c r="S16" s="24" t="s">
        <v>57</v>
      </c>
      <c r="T16" s="24" t="s">
        <v>107</v>
      </c>
      <c r="U16" s="24" t="s">
        <v>83</v>
      </c>
      <c r="V16" s="22" t="s">
        <v>69</v>
      </c>
      <c r="W16" s="22" t="s">
        <v>61</v>
      </c>
      <c r="X16" s="24" t="s">
        <v>57</v>
      </c>
      <c r="Y16" s="24" t="s">
        <v>57</v>
      </c>
      <c r="Z16" s="24" t="s">
        <v>57</v>
      </c>
      <c r="AA16" s="17" t="s">
        <v>70</v>
      </c>
      <c r="AB16" s="24" t="s">
        <v>57</v>
      </c>
      <c r="AC16" s="24" t="s">
        <v>57</v>
      </c>
    </row>
    <row r="17" spans="1:29" s="27" customFormat="1" ht="57.75" customHeight="1" x14ac:dyDescent="0.25">
      <c r="A17" s="17">
        <v>23</v>
      </c>
      <c r="B17" s="24" t="s">
        <v>92</v>
      </c>
      <c r="C17" s="17" t="s">
        <v>56</v>
      </c>
      <c r="D17" s="17" t="s">
        <v>79</v>
      </c>
      <c r="E17" s="25" t="s">
        <v>84</v>
      </c>
      <c r="F17" s="24" t="s">
        <v>57</v>
      </c>
      <c r="G17" s="24" t="s">
        <v>57</v>
      </c>
      <c r="H17" s="24" t="s">
        <v>57</v>
      </c>
      <c r="I17" s="17" t="s">
        <v>58</v>
      </c>
      <c r="J17" s="16">
        <f t="shared" si="2"/>
        <v>30117647.05882353</v>
      </c>
      <c r="K17" s="28">
        <v>25600000</v>
      </c>
      <c r="L17" s="16">
        <f t="shared" si="5"/>
        <v>4517647.0588235296</v>
      </c>
      <c r="M17" s="19" t="s">
        <v>59</v>
      </c>
      <c r="N17" s="26" t="s">
        <v>131</v>
      </c>
      <c r="O17" s="26" t="s">
        <v>132</v>
      </c>
      <c r="P17" s="26" t="s">
        <v>133</v>
      </c>
      <c r="Q17" s="26" t="s">
        <v>134</v>
      </c>
      <c r="R17" s="31" t="s">
        <v>85</v>
      </c>
      <c r="S17" s="24" t="s">
        <v>57</v>
      </c>
      <c r="T17" s="24" t="s">
        <v>108</v>
      </c>
      <c r="U17" s="24" t="s">
        <v>83</v>
      </c>
      <c r="V17" s="22" t="s">
        <v>69</v>
      </c>
      <c r="W17" s="22" t="s">
        <v>61</v>
      </c>
      <c r="X17" s="24" t="s">
        <v>57</v>
      </c>
      <c r="Y17" s="24" t="s">
        <v>57</v>
      </c>
      <c r="Z17" s="24" t="s">
        <v>57</v>
      </c>
      <c r="AA17" s="17" t="s">
        <v>70</v>
      </c>
      <c r="AB17" s="24" t="s">
        <v>57</v>
      </c>
      <c r="AC17" s="24" t="s">
        <v>57</v>
      </c>
    </row>
    <row r="18" spans="1:29" s="27" customFormat="1" ht="57.75" customHeight="1" x14ac:dyDescent="0.25">
      <c r="A18" s="17">
        <v>24</v>
      </c>
      <c r="B18" s="24" t="s">
        <v>93</v>
      </c>
      <c r="C18" s="17" t="s">
        <v>56</v>
      </c>
      <c r="D18" s="17" t="s">
        <v>79</v>
      </c>
      <c r="E18" s="25" t="s">
        <v>84</v>
      </c>
      <c r="F18" s="24" t="s">
        <v>57</v>
      </c>
      <c r="G18" s="24" t="s">
        <v>57</v>
      </c>
      <c r="H18" s="24" t="s">
        <v>57</v>
      </c>
      <c r="I18" s="17" t="s">
        <v>58</v>
      </c>
      <c r="J18" s="16">
        <f t="shared" si="2"/>
        <v>23647058.823529411</v>
      </c>
      <c r="K18" s="28">
        <v>20100000</v>
      </c>
      <c r="L18" s="16">
        <f t="shared" si="5"/>
        <v>3547058.8235294111</v>
      </c>
      <c r="M18" s="19" t="s">
        <v>59</v>
      </c>
      <c r="N18" s="26" t="s">
        <v>131</v>
      </c>
      <c r="O18" s="26" t="s">
        <v>132</v>
      </c>
      <c r="P18" s="26" t="s">
        <v>133</v>
      </c>
      <c r="Q18" s="26" t="s">
        <v>134</v>
      </c>
      <c r="R18" s="31" t="s">
        <v>85</v>
      </c>
      <c r="S18" s="24" t="s">
        <v>57</v>
      </c>
      <c r="T18" s="24" t="s">
        <v>109</v>
      </c>
      <c r="U18" s="24" t="s">
        <v>83</v>
      </c>
      <c r="V18" s="22" t="s">
        <v>69</v>
      </c>
      <c r="W18" s="22" t="s">
        <v>61</v>
      </c>
      <c r="X18" s="24" t="s">
        <v>57</v>
      </c>
      <c r="Y18" s="24" t="s">
        <v>57</v>
      </c>
      <c r="Z18" s="24" t="s">
        <v>57</v>
      </c>
      <c r="AA18" s="17" t="s">
        <v>70</v>
      </c>
      <c r="AB18" s="24" t="s">
        <v>57</v>
      </c>
      <c r="AC18" s="24" t="s">
        <v>57</v>
      </c>
    </row>
    <row r="19" spans="1:29" s="27" customFormat="1" ht="57.75" customHeight="1" x14ac:dyDescent="0.25">
      <c r="A19" s="17">
        <v>25</v>
      </c>
      <c r="B19" s="24" t="s">
        <v>94</v>
      </c>
      <c r="C19" s="17" t="s">
        <v>56</v>
      </c>
      <c r="D19" s="17" t="s">
        <v>79</v>
      </c>
      <c r="E19" s="25" t="s">
        <v>84</v>
      </c>
      <c r="F19" s="24" t="s">
        <v>57</v>
      </c>
      <c r="G19" s="24" t="s">
        <v>57</v>
      </c>
      <c r="H19" s="24" t="s">
        <v>57</v>
      </c>
      <c r="I19" s="17" t="s">
        <v>58</v>
      </c>
      <c r="J19" s="16">
        <f t="shared" si="2"/>
        <v>31176470.588235296</v>
      </c>
      <c r="K19" s="28">
        <v>26500000</v>
      </c>
      <c r="L19" s="16">
        <f t="shared" si="5"/>
        <v>4676470.5882352963</v>
      </c>
      <c r="M19" s="19" t="s">
        <v>59</v>
      </c>
      <c r="N19" s="26" t="s">
        <v>131</v>
      </c>
      <c r="O19" s="26" t="s">
        <v>132</v>
      </c>
      <c r="P19" s="26" t="s">
        <v>133</v>
      </c>
      <c r="Q19" s="26" t="s">
        <v>134</v>
      </c>
      <c r="R19" s="31" t="s">
        <v>85</v>
      </c>
      <c r="S19" s="24" t="s">
        <v>57</v>
      </c>
      <c r="T19" s="24" t="s">
        <v>110</v>
      </c>
      <c r="U19" s="24" t="s">
        <v>83</v>
      </c>
      <c r="V19" s="22" t="s">
        <v>69</v>
      </c>
      <c r="W19" s="22" t="s">
        <v>61</v>
      </c>
      <c r="X19" s="24" t="s">
        <v>57</v>
      </c>
      <c r="Y19" s="24" t="s">
        <v>57</v>
      </c>
      <c r="Z19" s="24" t="s">
        <v>57</v>
      </c>
      <c r="AA19" s="17" t="s">
        <v>70</v>
      </c>
      <c r="AB19" s="24" t="s">
        <v>57</v>
      </c>
      <c r="AC19" s="24" t="s">
        <v>57</v>
      </c>
    </row>
    <row r="20" spans="1:29" s="27" customFormat="1" ht="57.75" customHeight="1" x14ac:dyDescent="0.25">
      <c r="A20" s="17">
        <v>26</v>
      </c>
      <c r="B20" s="24" t="s">
        <v>95</v>
      </c>
      <c r="C20" s="17" t="s">
        <v>56</v>
      </c>
      <c r="D20" s="17" t="s">
        <v>79</v>
      </c>
      <c r="E20" s="25" t="s">
        <v>84</v>
      </c>
      <c r="F20" s="24" t="s">
        <v>57</v>
      </c>
      <c r="G20" s="24" t="s">
        <v>57</v>
      </c>
      <c r="H20" s="24" t="s">
        <v>57</v>
      </c>
      <c r="I20" s="17" t="s">
        <v>58</v>
      </c>
      <c r="J20" s="16">
        <f t="shared" si="2"/>
        <v>973764705.88235295</v>
      </c>
      <c r="K20" s="28">
        <v>827700000</v>
      </c>
      <c r="L20" s="16">
        <f t="shared" si="5"/>
        <v>146064705.88235295</v>
      </c>
      <c r="M20" s="19" t="s">
        <v>59</v>
      </c>
      <c r="N20" s="26" t="s">
        <v>131</v>
      </c>
      <c r="O20" s="26" t="s">
        <v>132</v>
      </c>
      <c r="P20" s="26" t="s">
        <v>133</v>
      </c>
      <c r="Q20" s="26" t="s">
        <v>134</v>
      </c>
      <c r="R20" s="31" t="s">
        <v>85</v>
      </c>
      <c r="S20" s="24" t="s">
        <v>57</v>
      </c>
      <c r="T20" s="24" t="s">
        <v>111</v>
      </c>
      <c r="U20" s="24" t="s">
        <v>83</v>
      </c>
      <c r="V20" s="22" t="s">
        <v>69</v>
      </c>
      <c r="W20" s="22" t="s">
        <v>61</v>
      </c>
      <c r="X20" s="24" t="s">
        <v>57</v>
      </c>
      <c r="Y20" s="24" t="s">
        <v>57</v>
      </c>
      <c r="Z20" s="24" t="s">
        <v>57</v>
      </c>
      <c r="AA20" s="17" t="s">
        <v>70</v>
      </c>
      <c r="AB20" s="24" t="s">
        <v>57</v>
      </c>
      <c r="AC20" s="24" t="s">
        <v>57</v>
      </c>
    </row>
    <row r="21" spans="1:29" s="27" customFormat="1" ht="140.25" x14ac:dyDescent="0.25">
      <c r="A21" s="17">
        <v>27</v>
      </c>
      <c r="B21" s="24" t="s">
        <v>117</v>
      </c>
      <c r="C21" s="17" t="s">
        <v>62</v>
      </c>
      <c r="D21" s="23" t="s">
        <v>99</v>
      </c>
      <c r="E21" s="25" t="s">
        <v>98</v>
      </c>
      <c r="F21" s="24" t="s">
        <v>57</v>
      </c>
      <c r="G21" s="24" t="s">
        <v>57</v>
      </c>
      <c r="H21" s="24" t="s">
        <v>57</v>
      </c>
      <c r="I21" s="23" t="s">
        <v>80</v>
      </c>
      <c r="J21" s="16">
        <f t="shared" si="2"/>
        <v>2418129296.4705882</v>
      </c>
      <c r="K21" s="16">
        <f>618415985+936993917+500000000</f>
        <v>2055409902</v>
      </c>
      <c r="L21" s="16">
        <f t="shared" si="5"/>
        <v>362719394.47058821</v>
      </c>
      <c r="M21" s="19" t="s">
        <v>81</v>
      </c>
      <c r="N21" s="26" t="s">
        <v>129</v>
      </c>
      <c r="O21" s="26" t="s">
        <v>131</v>
      </c>
      <c r="P21" s="18" t="s">
        <v>57</v>
      </c>
      <c r="Q21" s="26" t="s">
        <v>135</v>
      </c>
      <c r="R21" s="31" t="s">
        <v>97</v>
      </c>
      <c r="S21" s="24" t="s">
        <v>57</v>
      </c>
      <c r="T21" s="24" t="s">
        <v>57</v>
      </c>
      <c r="U21" s="24" t="s">
        <v>83</v>
      </c>
      <c r="V21" s="22" t="s">
        <v>69</v>
      </c>
      <c r="W21" s="22" t="s">
        <v>61</v>
      </c>
      <c r="X21" s="24" t="s">
        <v>57</v>
      </c>
      <c r="Y21" s="24" t="s">
        <v>57</v>
      </c>
      <c r="Z21" s="24" t="s">
        <v>57</v>
      </c>
      <c r="AA21" s="17" t="s">
        <v>126</v>
      </c>
      <c r="AB21" s="24" t="s">
        <v>57</v>
      </c>
      <c r="AC21" s="24" t="s">
        <v>57</v>
      </c>
    </row>
    <row r="22" spans="1:29" s="27" customFormat="1" ht="140.25" x14ac:dyDescent="0.25">
      <c r="A22" s="17">
        <v>29</v>
      </c>
      <c r="B22" s="24" t="s">
        <v>100</v>
      </c>
      <c r="C22" s="17" t="s">
        <v>62</v>
      </c>
      <c r="D22" s="23" t="s">
        <v>99</v>
      </c>
      <c r="E22" s="25" t="s">
        <v>98</v>
      </c>
      <c r="F22" s="24" t="s">
        <v>57</v>
      </c>
      <c r="G22" s="24" t="s">
        <v>57</v>
      </c>
      <c r="H22" s="24" t="s">
        <v>57</v>
      </c>
      <c r="I22" s="23" t="s">
        <v>58</v>
      </c>
      <c r="J22" s="16">
        <f t="shared" ref="J22" si="6">K22/0.85</f>
        <v>2752941176.4705882</v>
      </c>
      <c r="K22" s="16">
        <v>2340000000</v>
      </c>
      <c r="L22" s="16">
        <f t="shared" ref="L22" si="7">J22-K22</f>
        <v>412941176.47058821</v>
      </c>
      <c r="M22" s="19" t="s">
        <v>59</v>
      </c>
      <c r="N22" s="26" t="s">
        <v>129</v>
      </c>
      <c r="O22" s="26" t="s">
        <v>131</v>
      </c>
      <c r="P22" s="18" t="s">
        <v>133</v>
      </c>
      <c r="Q22" s="26" t="s">
        <v>134</v>
      </c>
      <c r="R22" s="31" t="s">
        <v>97</v>
      </c>
      <c r="S22" s="24" t="s">
        <v>57</v>
      </c>
      <c r="T22" s="24" t="s">
        <v>57</v>
      </c>
      <c r="U22" s="24" t="s">
        <v>83</v>
      </c>
      <c r="V22" s="22" t="s">
        <v>69</v>
      </c>
      <c r="W22" s="22" t="s">
        <v>61</v>
      </c>
      <c r="X22" s="24" t="s">
        <v>57</v>
      </c>
      <c r="Y22" s="24" t="s">
        <v>57</v>
      </c>
      <c r="Z22" s="24" t="s">
        <v>57</v>
      </c>
      <c r="AA22" s="17" t="s">
        <v>126</v>
      </c>
      <c r="AB22" s="24" t="s">
        <v>57</v>
      </c>
      <c r="AC22" s="24" t="s">
        <v>57</v>
      </c>
    </row>
    <row r="23" spans="1:29" s="27" customFormat="1" ht="196.5" customHeight="1" x14ac:dyDescent="0.25">
      <c r="A23" s="23">
        <v>31</v>
      </c>
      <c r="B23" s="17" t="s">
        <v>119</v>
      </c>
      <c r="C23" s="17" t="s">
        <v>56</v>
      </c>
      <c r="D23" s="17" t="s">
        <v>63</v>
      </c>
      <c r="E23" s="18" t="s">
        <v>60</v>
      </c>
      <c r="F23" s="17" t="s">
        <v>57</v>
      </c>
      <c r="G23" s="17" t="s">
        <v>57</v>
      </c>
      <c r="H23" s="17" t="s">
        <v>57</v>
      </c>
      <c r="I23" s="17" t="s">
        <v>58</v>
      </c>
      <c r="J23" s="16">
        <f t="shared" ref="J23" si="8">K23/0.85</f>
        <v>8000000000</v>
      </c>
      <c r="K23" s="16">
        <v>6800000000</v>
      </c>
      <c r="L23" s="16">
        <f t="shared" ref="L23" si="9">J23-K23</f>
        <v>1200000000</v>
      </c>
      <c r="M23" s="19" t="s">
        <v>59</v>
      </c>
      <c r="N23" s="18" t="s">
        <v>124</v>
      </c>
      <c r="O23" s="18" t="s">
        <v>124</v>
      </c>
      <c r="P23" s="20">
        <v>42735</v>
      </c>
      <c r="Q23" s="20">
        <v>42855</v>
      </c>
      <c r="R23" s="30" t="s">
        <v>112</v>
      </c>
      <c r="S23" s="17" t="s">
        <v>57</v>
      </c>
      <c r="T23" s="17" t="s">
        <v>57</v>
      </c>
      <c r="U23" s="17" t="s">
        <v>57</v>
      </c>
      <c r="V23" s="21" t="s">
        <v>69</v>
      </c>
      <c r="W23" s="21" t="s">
        <v>61</v>
      </c>
      <c r="X23" s="17" t="s">
        <v>57</v>
      </c>
      <c r="Y23" s="17" t="s">
        <v>57</v>
      </c>
      <c r="Z23" s="17" t="s">
        <v>57</v>
      </c>
      <c r="AA23" s="17" t="s">
        <v>115</v>
      </c>
      <c r="AB23" s="17" t="s">
        <v>57</v>
      </c>
      <c r="AC23" s="17" t="s">
        <v>57</v>
      </c>
    </row>
    <row r="24" spans="1:29" s="27" customFormat="1" ht="86.25" customHeight="1" x14ac:dyDescent="0.25">
      <c r="A24" s="23">
        <v>32</v>
      </c>
      <c r="B24" s="17" t="s">
        <v>121</v>
      </c>
      <c r="C24" s="17" t="s">
        <v>62</v>
      </c>
      <c r="D24" s="17" t="s">
        <v>64</v>
      </c>
      <c r="E24" s="18" t="s">
        <v>65</v>
      </c>
      <c r="F24" s="17" t="s">
        <v>57</v>
      </c>
      <c r="G24" s="17" t="s">
        <v>57</v>
      </c>
      <c r="H24" s="17" t="s">
        <v>57</v>
      </c>
      <c r="I24" s="17" t="s">
        <v>58</v>
      </c>
      <c r="J24" s="16">
        <f t="shared" ref="J24" si="10">K24/0.85</f>
        <v>13700000000</v>
      </c>
      <c r="K24" s="16">
        <v>11645000000</v>
      </c>
      <c r="L24" s="16">
        <f t="shared" ref="L24" si="11">J24-K24</f>
        <v>2055000000</v>
      </c>
      <c r="M24" s="19" t="s">
        <v>59</v>
      </c>
      <c r="N24" s="18" t="s">
        <v>124</v>
      </c>
      <c r="O24" s="18" t="s">
        <v>124</v>
      </c>
      <c r="P24" s="20">
        <v>42735</v>
      </c>
      <c r="Q24" s="20">
        <v>42855</v>
      </c>
      <c r="R24" s="30" t="s">
        <v>114</v>
      </c>
      <c r="S24" s="17" t="s">
        <v>57</v>
      </c>
      <c r="T24" s="17" t="s">
        <v>57</v>
      </c>
      <c r="U24" s="17" t="s">
        <v>57</v>
      </c>
      <c r="V24" s="22" t="s">
        <v>69</v>
      </c>
      <c r="W24" s="21" t="s">
        <v>61</v>
      </c>
      <c r="X24" s="17" t="s">
        <v>57</v>
      </c>
      <c r="Y24" s="17" t="s">
        <v>57</v>
      </c>
      <c r="Z24" s="17" t="s">
        <v>57</v>
      </c>
      <c r="AA24" s="23" t="s">
        <v>70</v>
      </c>
      <c r="AB24" s="17" t="s">
        <v>57</v>
      </c>
      <c r="AC24" s="17" t="s">
        <v>57</v>
      </c>
    </row>
    <row r="25" spans="1:29" s="27" customFormat="1" ht="76.5" x14ac:dyDescent="0.25">
      <c r="A25" s="23">
        <v>33</v>
      </c>
      <c r="B25" s="17" t="s">
        <v>123</v>
      </c>
      <c r="C25" s="17" t="s">
        <v>66</v>
      </c>
      <c r="D25" s="17" t="s">
        <v>67</v>
      </c>
      <c r="E25" s="18" t="s">
        <v>68</v>
      </c>
      <c r="F25" s="17" t="s">
        <v>57</v>
      </c>
      <c r="G25" s="17" t="s">
        <v>57</v>
      </c>
      <c r="H25" s="17" t="s">
        <v>57</v>
      </c>
      <c r="I25" s="17" t="s">
        <v>58</v>
      </c>
      <c r="J25" s="16">
        <f t="shared" ref="J25" si="12">K25/0.85</f>
        <v>900000000</v>
      </c>
      <c r="K25" s="16">
        <v>765000000</v>
      </c>
      <c r="L25" s="16">
        <f t="shared" ref="L25" si="13">J25-K25</f>
        <v>135000000</v>
      </c>
      <c r="M25" s="19" t="s">
        <v>59</v>
      </c>
      <c r="N25" s="18" t="s">
        <v>124</v>
      </c>
      <c r="O25" s="18" t="s">
        <v>124</v>
      </c>
      <c r="P25" s="20">
        <v>42735</v>
      </c>
      <c r="Q25" s="20">
        <v>42855</v>
      </c>
      <c r="R25" s="30" t="s">
        <v>113</v>
      </c>
      <c r="S25" s="17" t="s">
        <v>57</v>
      </c>
      <c r="T25" s="17" t="s">
        <v>57</v>
      </c>
      <c r="U25" s="17" t="s">
        <v>57</v>
      </c>
      <c r="V25" s="22" t="s">
        <v>69</v>
      </c>
      <c r="W25" s="21" t="s">
        <v>61</v>
      </c>
      <c r="X25" s="17" t="s">
        <v>57</v>
      </c>
      <c r="Y25" s="17" t="s">
        <v>57</v>
      </c>
      <c r="Z25" s="17" t="s">
        <v>57</v>
      </c>
      <c r="AA25" s="23" t="s">
        <v>70</v>
      </c>
      <c r="AB25" s="17" t="s">
        <v>57</v>
      </c>
      <c r="AC25" s="17" t="s">
        <v>57</v>
      </c>
    </row>
    <row r="26" spans="1:29" x14ac:dyDescent="0.25">
      <c r="J26" s="14"/>
      <c r="K26" s="14"/>
      <c r="L26" s="14"/>
      <c r="M26" s="12"/>
      <c r="N26" s="12"/>
      <c r="O26" s="12"/>
      <c r="P26" s="12"/>
      <c r="Q26" s="12"/>
      <c r="R26" s="12"/>
      <c r="S26" s="12"/>
      <c r="T26" s="12"/>
      <c r="U26" s="12"/>
      <c r="X26" s="12"/>
    </row>
    <row r="27" spans="1:29" x14ac:dyDescent="0.25">
      <c r="J27" s="14"/>
      <c r="K27" s="14"/>
      <c r="L27" s="14"/>
      <c r="M27" s="12"/>
      <c r="N27" s="12"/>
      <c r="O27" s="12"/>
      <c r="P27" s="12"/>
      <c r="Q27" s="12"/>
      <c r="R27" s="12"/>
      <c r="S27" s="12"/>
      <c r="T27" s="12"/>
      <c r="U27" s="12"/>
      <c r="X27" s="12"/>
    </row>
    <row r="28" spans="1:29" x14ac:dyDescent="0.25">
      <c r="A28" s="40" t="s">
        <v>75</v>
      </c>
      <c r="B28" s="40"/>
      <c r="C28" s="40"/>
      <c r="D28" s="40"/>
      <c r="E28" s="40"/>
      <c r="F28" s="40"/>
      <c r="G28" s="40"/>
    </row>
    <row r="29" spans="1:29" ht="42.75" customHeight="1" x14ac:dyDescent="0.25">
      <c r="A29" s="15">
        <v>1</v>
      </c>
      <c r="B29" s="32" t="s">
        <v>76</v>
      </c>
      <c r="C29" s="32"/>
      <c r="D29" s="32"/>
      <c r="E29" s="32"/>
      <c r="F29" s="32"/>
      <c r="G29" s="32"/>
    </row>
  </sheetData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29:G29"/>
    <mergeCell ref="A1:AC1"/>
    <mergeCell ref="J3:L3"/>
    <mergeCell ref="I2:Q2"/>
    <mergeCell ref="A28:G28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O431</cp:lastModifiedBy>
  <cp:lastPrinted>2016-11-07T16:42:03Z</cp:lastPrinted>
  <dcterms:created xsi:type="dcterms:W3CDTF">2015-02-18T14:34:44Z</dcterms:created>
  <dcterms:modified xsi:type="dcterms:W3CDTF">2016-11-07T16:42:08Z</dcterms:modified>
</cp:coreProperties>
</file>